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LDF\"/>
    </mc:Choice>
  </mc:AlternateContent>
  <xr:revisionPtr revIDLastSave="0" documentId="13_ncr:1_{50FFFABC-F184-4954-A6A1-1BACA3113EED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F68" i="1" l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F73" i="1" s="1"/>
  <c r="H17" i="1"/>
  <c r="E17" i="1"/>
  <c r="H43" i="1" l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<sst xmlns="http://schemas.openxmlformats.org/spreadsheetml/2006/main" count="89" uniqueCount="78">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</sst>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topLeftCell="A52" zoomScaleNormal="100" workbookViewId="0">
      <selection activeCell="F76" sqref="F76:G7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1315937452</v>
      </c>
      <c r="D10" s="24">
        <v>120328483.79000001</v>
      </c>
      <c r="E10" s="26">
        <f>SUM(C10:D10)</f>
        <v>1436265935.79</v>
      </c>
      <c r="F10" s="24">
        <v>1418078434.6300001</v>
      </c>
      <c r="G10" s="24">
        <v>1418078434.6300001</v>
      </c>
      <c r="H10" s="26">
        <f>SUM(G10-C10)</f>
        <v>102140982.63000011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68582720</v>
      </c>
      <c r="D12" s="24">
        <v>4109236.08</v>
      </c>
      <c r="E12" s="26">
        <f t="shared" si="0"/>
        <v>72691956.079999998</v>
      </c>
      <c r="F12" s="24">
        <v>73592594.400000006</v>
      </c>
      <c r="G12" s="24">
        <v>73592594.400000006</v>
      </c>
      <c r="H12" s="26">
        <f t="shared" si="1"/>
        <v>5009874.400000006</v>
      </c>
    </row>
    <row r="13" spans="2:10" x14ac:dyDescent="0.2">
      <c r="B13" s="9" t="s">
        <v>15</v>
      </c>
      <c r="C13" s="24">
        <v>308111377</v>
      </c>
      <c r="D13" s="24">
        <v>44946147.020000003</v>
      </c>
      <c r="E13" s="26">
        <f t="shared" si="0"/>
        <v>353057524.01999998</v>
      </c>
      <c r="F13" s="24">
        <v>367606040.62</v>
      </c>
      <c r="G13" s="24">
        <v>367606040.62</v>
      </c>
      <c r="H13" s="26">
        <f t="shared" si="1"/>
        <v>59494663.620000005</v>
      </c>
      <c r="J13" s="32"/>
    </row>
    <row r="14" spans="2:10" x14ac:dyDescent="0.2">
      <c r="B14" s="9" t="s">
        <v>16</v>
      </c>
      <c r="C14" s="24">
        <v>15572007</v>
      </c>
      <c r="D14" s="24">
        <v>27711490.350000001</v>
      </c>
      <c r="E14" s="26">
        <f t="shared" si="0"/>
        <v>43283497.350000001</v>
      </c>
      <c r="F14" s="24">
        <v>60691906.369999997</v>
      </c>
      <c r="G14" s="24">
        <v>60691906.369999997</v>
      </c>
      <c r="H14" s="26">
        <f t="shared" si="1"/>
        <v>45119899.369999997</v>
      </c>
    </row>
    <row r="15" spans="2:10" x14ac:dyDescent="0.2">
      <c r="B15" s="9" t="s">
        <v>17</v>
      </c>
      <c r="C15" s="24">
        <v>10950075</v>
      </c>
      <c r="D15" s="24">
        <v>7639704.5499999998</v>
      </c>
      <c r="E15" s="26">
        <f t="shared" si="0"/>
        <v>18589779.550000001</v>
      </c>
      <c r="F15" s="24">
        <v>20978600.780000001</v>
      </c>
      <c r="G15" s="24">
        <v>20978600.780000001</v>
      </c>
      <c r="H15" s="26">
        <f t="shared" si="1"/>
        <v>10028525.780000001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1408472493</v>
      </c>
      <c r="D17" s="22">
        <f t="shared" ref="D17:G17" si="2">SUM(D19:D29)</f>
        <v>16162089.76</v>
      </c>
      <c r="E17" s="26">
        <f t="shared" si="0"/>
        <v>1424634582.76</v>
      </c>
      <c r="F17" s="22">
        <f t="shared" si="2"/>
        <v>1436029596.5999999</v>
      </c>
      <c r="G17" s="22">
        <f t="shared" si="2"/>
        <v>1436029596.5999999</v>
      </c>
      <c r="H17" s="26">
        <f t="shared" si="1"/>
        <v>27557103.599999905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956602787</v>
      </c>
      <c r="D19" s="25">
        <v>0</v>
      </c>
      <c r="E19" s="28">
        <f>SUM(C19:D19)</f>
        <v>956602787</v>
      </c>
      <c r="F19" s="25">
        <v>908894648.99000001</v>
      </c>
      <c r="G19" s="25">
        <v>908894648.99000001</v>
      </c>
      <c r="H19" s="28">
        <f>SUM(G19-C19)</f>
        <v>-47708138.00999999</v>
      </c>
    </row>
    <row r="20" spans="2:8" x14ac:dyDescent="0.2">
      <c r="B20" s="12" t="s">
        <v>22</v>
      </c>
      <c r="C20" s="25">
        <v>243906485</v>
      </c>
      <c r="D20" s="25">
        <v>0</v>
      </c>
      <c r="E20" s="28">
        <f t="shared" ref="E20:E41" si="3">SUM(C20:D20)</f>
        <v>243906485</v>
      </c>
      <c r="F20" s="25">
        <v>228832324.56</v>
      </c>
      <c r="G20" s="25">
        <v>228832324.56</v>
      </c>
      <c r="H20" s="28">
        <f t="shared" ref="H20:H29" si="4">SUM(G20-C20)</f>
        <v>-15074160.439999998</v>
      </c>
    </row>
    <row r="21" spans="2:8" x14ac:dyDescent="0.2">
      <c r="B21" s="12" t="s">
        <v>23</v>
      </c>
      <c r="C21" s="25">
        <v>59272032</v>
      </c>
      <c r="D21" s="25">
        <v>0</v>
      </c>
      <c r="E21" s="28">
        <f t="shared" si="3"/>
        <v>59272032</v>
      </c>
      <c r="F21" s="25">
        <v>53003659.039999999</v>
      </c>
      <c r="G21" s="25">
        <v>53003659.039999999</v>
      </c>
      <c r="H21" s="28">
        <f t="shared" si="4"/>
        <v>-6268372.9600000009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26471346</v>
      </c>
      <c r="D24" s="25">
        <v>0</v>
      </c>
      <c r="E24" s="28">
        <f t="shared" si="3"/>
        <v>26471346</v>
      </c>
      <c r="F24" s="25">
        <v>28823584.52</v>
      </c>
      <c r="G24" s="25">
        <v>28823584.52</v>
      </c>
      <c r="H24" s="28">
        <f t="shared" si="4"/>
        <v>2352238.5199999996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28123019</v>
      </c>
      <c r="D27" s="25">
        <v>0</v>
      </c>
      <c r="E27" s="28">
        <f t="shared" si="3"/>
        <v>28123019</v>
      </c>
      <c r="F27" s="25">
        <v>31234316.91</v>
      </c>
      <c r="G27" s="25">
        <v>31234316.91</v>
      </c>
      <c r="H27" s="28">
        <f t="shared" si="4"/>
        <v>3111297.91</v>
      </c>
    </row>
    <row r="28" spans="2:8" x14ac:dyDescent="0.2">
      <c r="B28" s="12" t="s">
        <v>30</v>
      </c>
      <c r="C28" s="25">
        <v>94096824</v>
      </c>
      <c r="D28" s="25">
        <v>0</v>
      </c>
      <c r="E28" s="28">
        <f t="shared" si="3"/>
        <v>94096824</v>
      </c>
      <c r="F28" s="25">
        <v>113388459.06</v>
      </c>
      <c r="G28" s="25">
        <v>113388459.06</v>
      </c>
      <c r="H28" s="28">
        <f t="shared" si="4"/>
        <v>19291635.060000002</v>
      </c>
    </row>
    <row r="29" spans="2:8" ht="24" x14ac:dyDescent="0.2">
      <c r="B29" s="12" t="s">
        <v>31</v>
      </c>
      <c r="C29" s="25">
        <v>0</v>
      </c>
      <c r="D29" s="25">
        <v>16162089.76</v>
      </c>
      <c r="E29" s="28">
        <f t="shared" si="3"/>
        <v>16162089.76</v>
      </c>
      <c r="F29" s="25">
        <v>71852603.519999996</v>
      </c>
      <c r="G29" s="25">
        <v>71852603.519999996</v>
      </c>
      <c r="H29" s="28">
        <f t="shared" si="4"/>
        <v>71852603.519999996</v>
      </c>
    </row>
    <row r="30" spans="2:8" ht="24.75" customHeight="1" x14ac:dyDescent="0.2">
      <c r="B30" s="10" t="s">
        <v>32</v>
      </c>
      <c r="C30" s="22">
        <f>SUM(C31:C35)</f>
        <v>22833669</v>
      </c>
      <c r="D30" s="22">
        <f t="shared" ref="D30:G30" si="5">SUM(D31:D35)</f>
        <v>0</v>
      </c>
      <c r="E30" s="26">
        <f t="shared" si="3"/>
        <v>22833669</v>
      </c>
      <c r="F30" s="22">
        <f t="shared" si="5"/>
        <v>24861009.460000001</v>
      </c>
      <c r="G30" s="22">
        <f t="shared" si="5"/>
        <v>24861009.460000001</v>
      </c>
      <c r="H30" s="26">
        <f>SUM(H31:H35)</f>
        <v>2027340.4599999995</v>
      </c>
    </row>
    <row r="31" spans="2:8" x14ac:dyDescent="0.2">
      <c r="B31" s="13" t="s">
        <v>33</v>
      </c>
      <c r="C31" s="25">
        <v>13256</v>
      </c>
      <c r="D31" s="25">
        <v>0</v>
      </c>
      <c r="E31" s="28">
        <f t="shared" si="3"/>
        <v>13256</v>
      </c>
      <c r="F31" s="25">
        <v>24782.29</v>
      </c>
      <c r="G31" s="25">
        <v>24782.29</v>
      </c>
      <c r="H31" s="28">
        <f>SUM(G31-C31)</f>
        <v>11526.29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3717778.81</v>
      </c>
      <c r="G32" s="25">
        <v>3717778.81</v>
      </c>
      <c r="H32" s="28">
        <f t="shared" ref="H32:H35" si="6">SUM(G32-C32)</f>
        <v>3717778.81</v>
      </c>
    </row>
    <row r="33" spans="2:8" x14ac:dyDescent="0.2">
      <c r="B33" s="13" t="s">
        <v>35</v>
      </c>
      <c r="C33" s="25">
        <v>22820413</v>
      </c>
      <c r="D33" s="25">
        <v>0</v>
      </c>
      <c r="E33" s="28">
        <f t="shared" si="3"/>
        <v>22820413</v>
      </c>
      <c r="F33" s="25">
        <v>21118448.359999999</v>
      </c>
      <c r="G33" s="25">
        <v>21118448.359999999</v>
      </c>
      <c r="H33" s="28">
        <f t="shared" si="6"/>
        <v>-1701964.6400000006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3150459793</v>
      </c>
      <c r="D43" s="53">
        <f t="shared" ref="D43:H43" si="10">SUM(D10:D17,D30,D36,D37,D39)</f>
        <v>220897151.55000001</v>
      </c>
      <c r="E43" s="33">
        <f t="shared" si="10"/>
        <v>3371356944.5499997</v>
      </c>
      <c r="F43" s="53">
        <f t="shared" si="10"/>
        <v>3401838182.8599997</v>
      </c>
      <c r="G43" s="53">
        <f t="shared" si="10"/>
        <v>3401838182.8599997</v>
      </c>
      <c r="H43" s="33">
        <f t="shared" si="10"/>
        <v>251378389.86000004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722857401</v>
      </c>
      <c r="D48" s="22">
        <f t="shared" ref="D48:G48" si="11">SUM(D49:D56)</f>
        <v>1672653.85</v>
      </c>
      <c r="E48" s="26">
        <f>SUM(E49:E56)</f>
        <v>724530054.85000002</v>
      </c>
      <c r="F48" s="22">
        <f t="shared" si="11"/>
        <v>724206076.01999998</v>
      </c>
      <c r="G48" s="22">
        <f t="shared" si="11"/>
        <v>724206076.01999998</v>
      </c>
      <c r="H48" s="26">
        <f>SUM(H49:H56)</f>
        <v>1348675.0199999809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98624439</v>
      </c>
      <c r="D51" s="25">
        <v>-67203</v>
      </c>
      <c r="E51" s="28">
        <f t="shared" si="12"/>
        <v>98557236</v>
      </c>
      <c r="F51" s="25">
        <v>98563954.5</v>
      </c>
      <c r="G51" s="25">
        <v>98563954.5</v>
      </c>
      <c r="H51" s="28">
        <f t="shared" si="13"/>
        <v>-60484.5</v>
      </c>
    </row>
    <row r="52" spans="2:8" ht="36" x14ac:dyDescent="0.2">
      <c r="B52" s="10" t="s">
        <v>52</v>
      </c>
      <c r="C52" s="25">
        <v>624232962</v>
      </c>
      <c r="D52" s="25">
        <v>1739856.85</v>
      </c>
      <c r="E52" s="28">
        <f t="shared" si="12"/>
        <v>625972818.85000002</v>
      </c>
      <c r="F52" s="25">
        <v>625642121.51999998</v>
      </c>
      <c r="G52" s="25">
        <v>625642121.51999998</v>
      </c>
      <c r="H52" s="28">
        <f t="shared" si="13"/>
        <v>1409159.5199999809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138297411</v>
      </c>
      <c r="D57" s="22">
        <f t="shared" ref="D57:G57" si="14">SUM(D58:D61)</f>
        <v>20777831.909999996</v>
      </c>
      <c r="E57" s="26">
        <f t="shared" si="14"/>
        <v>159075242.91</v>
      </c>
      <c r="F57" s="22">
        <f t="shared" si="14"/>
        <v>165420461.5</v>
      </c>
      <c r="G57" s="22">
        <f t="shared" si="14"/>
        <v>165420461.5</v>
      </c>
      <c r="H57" s="26">
        <f>SUM(H58:H61)</f>
        <v>27123050.5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138297411</v>
      </c>
      <c r="D61" s="25">
        <v>20777831.909999996</v>
      </c>
      <c r="E61" s="28">
        <f t="shared" si="15"/>
        <v>159075242.91</v>
      </c>
      <c r="F61" s="25">
        <v>165420461.5</v>
      </c>
      <c r="G61" s="25">
        <v>165420461.5</v>
      </c>
      <c r="H61" s="28">
        <f t="shared" si="16"/>
        <v>27123050.5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0</v>
      </c>
      <c r="D65" s="24">
        <v>34563876.659999996</v>
      </c>
      <c r="E65" s="26">
        <f>SUM(D65,C65)</f>
        <v>34563876.659999996</v>
      </c>
      <c r="F65" s="24">
        <v>34563876.659999996</v>
      </c>
      <c r="G65" s="24">
        <v>34563876.659999996</v>
      </c>
      <c r="H65" s="26">
        <f>SUM(G65-C65)</f>
        <v>34563876.659999996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861154812</v>
      </c>
      <c r="D68" s="22">
        <f t="shared" ref="D68:G68" si="18">SUM(D48,D57,D62,D65,D66)</f>
        <v>57014362.419999994</v>
      </c>
      <c r="E68" s="26">
        <f t="shared" si="18"/>
        <v>918169174.41999996</v>
      </c>
      <c r="F68" s="22">
        <f t="shared" si="18"/>
        <v>924190414.17999995</v>
      </c>
      <c r="G68" s="22">
        <f t="shared" si="18"/>
        <v>924190414.17999995</v>
      </c>
      <c r="H68" s="26">
        <f>SUM(H48,H57,H62,H65,H66)</f>
        <v>63035602.179999977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162000000</v>
      </c>
      <c r="E70" s="26">
        <f t="shared" si="19"/>
        <v>162000000</v>
      </c>
      <c r="F70" s="22">
        <f t="shared" si="19"/>
        <v>162000000</v>
      </c>
      <c r="G70" s="22">
        <f t="shared" si="19"/>
        <v>162000000</v>
      </c>
      <c r="H70" s="26">
        <f>H71</f>
        <v>162000000</v>
      </c>
    </row>
    <row r="71" spans="2:8" x14ac:dyDescent="0.2">
      <c r="B71" s="9" t="s">
        <v>69</v>
      </c>
      <c r="C71" s="25">
        <v>0</v>
      </c>
      <c r="D71" s="25">
        <v>162000000</v>
      </c>
      <c r="E71" s="25">
        <f t="shared" ref="E71" si="20">SUM(C71:D71)</f>
        <v>162000000</v>
      </c>
      <c r="F71" s="25">
        <v>162000000</v>
      </c>
      <c r="G71" s="25">
        <v>162000000</v>
      </c>
      <c r="H71" s="25">
        <f>SUM(G71-C71)</f>
        <v>162000000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4011614605</v>
      </c>
      <c r="D73" s="22">
        <f t="shared" ref="D73:G73" si="21">SUM(D43,D68,D70)</f>
        <v>439911513.97000003</v>
      </c>
      <c r="E73" s="26">
        <f t="shared" si="21"/>
        <v>4451526118.9699993</v>
      </c>
      <c r="F73" s="22">
        <f t="shared" si="21"/>
        <v>4488028597.04</v>
      </c>
      <c r="G73" s="22">
        <f t="shared" si="21"/>
        <v>4488028597.04</v>
      </c>
      <c r="H73" s="26">
        <f>SUM(H43,H68,H70)</f>
        <v>476413992.04000002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162000000</v>
      </c>
      <c r="E76" s="28">
        <f t="shared" ref="E76:E77" si="22">SUM(C76:D76)</f>
        <v>162000000</v>
      </c>
      <c r="F76" s="25">
        <v>162000000</v>
      </c>
      <c r="G76" s="25">
        <v>162000000</v>
      </c>
      <c r="H76" s="28">
        <f>SUM(G76-C76)</f>
        <v>162000000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162000000</v>
      </c>
      <c r="E78" s="30">
        <f t="shared" si="23"/>
        <v>162000000</v>
      </c>
      <c r="F78" s="21">
        <f t="shared" si="23"/>
        <v>162000000</v>
      </c>
      <c r="G78" s="21">
        <f t="shared" si="23"/>
        <v>162000000</v>
      </c>
      <c r="H78" s="30">
        <f>SUM(G78-C78)</f>
        <v>162000000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2023-04-18T18:24:53Z</cp:lastPrinted>
  <dcterms:created xsi:type="dcterms:W3CDTF">2020-01-08T20:55:35Z</dcterms:created>
  <dcterms:modified xsi:type="dcterms:W3CDTF">2023-10-19T15:46:45Z</dcterms:modified>
</cp:coreProperties>
</file>